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0\"/>
    </mc:Choice>
  </mc:AlternateContent>
  <xr:revisionPtr revIDLastSave="0" documentId="13_ncr:1_{966D4914-D209-4737-9ADE-66BFB5190A71}" xr6:coauthVersionLast="47" xr6:coauthVersionMax="47" xr10:uidLastSave="{00000000-0000-0000-0000-000000000000}"/>
  <bookViews>
    <workbookView xWindow="7935" yWindow="-15435" windowWidth="19770" windowHeight="14355" xr2:uid="{00000000-000D-0000-FFFF-FFFF00000000}"/>
  </bookViews>
  <sheets>
    <sheet name="LOT 3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0" i="1"/>
  <c r="P30" i="1"/>
  <c r="Q30" i="1" s="1"/>
  <c r="L30" i="1"/>
  <c r="K30" i="1"/>
  <c r="L22" i="1"/>
  <c r="R22" i="1"/>
  <c r="K22" i="1"/>
  <c r="P22" i="1"/>
  <c r="Q22" i="1" s="1"/>
  <c r="K34" i="1" l="1"/>
  <c r="K36" i="1" s="1"/>
  <c r="S24" i="1"/>
  <c r="Q34" i="1"/>
  <c r="Q36" i="1" s="1"/>
  <c r="S23" i="1"/>
  <c r="S26" i="1"/>
  <c r="S25" i="1"/>
  <c r="S27" i="1"/>
  <c r="S28" i="1"/>
  <c r="S29" i="1"/>
  <c r="S30" i="1"/>
  <c r="S22" i="1"/>
  <c r="S34" i="1" l="1"/>
  <c r="S36" i="1" s="1"/>
</calcChain>
</file>

<file path=xl/sharedStrings.xml><?xml version="1.0" encoding="utf-8"?>
<sst xmlns="http://schemas.openxmlformats.org/spreadsheetml/2006/main" count="80" uniqueCount="63">
  <si>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</si>
  <si>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</si>
  <si>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</si>
  <si>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</si>
  <si>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</si>
  <si>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</si>
  <si>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</si>
  <si>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</si>
  <si>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</si>
  <si>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</si>
  <si>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</si>
  <si>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</si>
  <si>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</si>
  <si>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</si>
  <si>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</si>
  <si>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</si>
  <si>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</si>
  <si>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</si>
  <si>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</si>
  <si>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</si>
  <si>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</si>
  <si>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</si>
  <si>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</si>
  <si>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</si>
  <si>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</si>
  <si>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</si>
  <si>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</si>
  <si>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</si>
  <si>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</si>
  <si>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</si>
  <si>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</si>
  <si>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</si>
  <si>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</si>
  <si>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</si>
  <si>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</si>
  <si>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</si>
  <si>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</si>
  <si>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</si>
  <si>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</si>
  <si>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</si>
  <si>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</si>
  <si>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</si>
  <si>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</si>
  <si>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</si>
  <si>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</si>
  <si>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</si>
  <si>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</si>
  <si>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</si>
  <si>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</si>
  <si>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</si>
  <si>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</si>
  <si>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</si>
  <si>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</si>
  <si>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</si>
  <si>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oral preformat amb baló 1 orifici. Diàmetre intern 4,5mm</t>
  </si>
  <si>
    <t>Tub endotraqueal oral preformat amb baló 1 orifici. Diàmetre intern 5mm</t>
  </si>
  <si>
    <t>Tub endotraqueal oral preformat amb baló  1 orifici. Diàmetre intern: 5,5mm</t>
  </si>
  <si>
    <t>Tub endotraqueal oral preformat amb baló 1 orifici. Dìàmetre intern  6mm</t>
  </si>
  <si>
    <t>Tub endotraqueal oral preformat amb baló 1 orifici. Diàmetre intern:  6,5mm</t>
  </si>
  <si>
    <t>Tub endotraqueal oral preformat amb baló 1 orifici. Diàmetre intern:  7mm</t>
  </si>
  <si>
    <t>Tub endotraqueal oral preformat  amb baló 1 orifici. Dìàmetre intern  7,5 mm</t>
  </si>
  <si>
    <t>Tub endotraqueal oral preformat   amb baló 1 orifici. Dìàmetre intern  8mm</t>
  </si>
  <si>
    <t>Tub endotraqueal oral preformat  amb baló 1 orifici. Dìàmetre intern  8,5mm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</si>
</sst>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302054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7"/>
  <sheetViews>
    <sheetView showGridLines="0" tabSelected="1" topLeftCell="A21" zoomScale="70" zoomScaleNormal="70" workbookViewId="0">
      <selection activeCell="A37" sqref="A37"/>
    </sheetView>
  </sheetViews>
  <sheetFormatPr defaultRowHeight="14.4" x14ac:dyDescent="0.3"/>
  <cols>
    <col min="1" max="1" width="19.5546875" customWidth="1"/>
    <col min="2" max="2" width="12.66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customWidth="1"/>
    <col min="11" max="11" width="17.5546875" customWidth="1"/>
    <col min="12" max="12" width="14.77734375" customWidth="1"/>
    <col min="13" max="13" width="15.21875" bestFit="1" customWidth="1"/>
    <col min="14" max="14" width="11.77734375" customWidth="1"/>
    <col min="15" max="15" width="13.5546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9" t="s">
        <v>9</v>
      </c>
      <c r="B10" s="139"/>
      <c r="C10" s="139"/>
      <c r="D10" s="141" t="s">
        <v>52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0" t="s">
        <v>10</v>
      </c>
      <c r="B11" s="140"/>
      <c r="C11" s="140"/>
      <c r="D11" s="51"/>
      <c r="E11" s="168" t="s">
        <v>53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3">
      <c r="A13" s="48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9"/>
      <c r="E15" s="170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6"/>
      <c r="I16" s="33" t="s">
        <v>16</v>
      </c>
      <c r="J16" s="46"/>
      <c r="K16" s="149" t="s">
        <v>43</v>
      </c>
      <c r="L16" s="145"/>
      <c r="M16" s="145"/>
      <c r="N16" s="145"/>
      <c r="O16" s="145"/>
      <c r="P16" s="145"/>
      <c r="Q16" s="145"/>
      <c r="R16" s="145"/>
      <c r="S16" s="146"/>
      <c r="W16" s="26"/>
    </row>
    <row r="17" spans="1:26" s="34" customFormat="1" ht="39" customHeight="1" thickBot="1" x14ac:dyDescent="0.35">
      <c r="A17" s="49" t="s">
        <v>17</v>
      </c>
      <c r="B17" s="151"/>
      <c r="C17" s="152"/>
      <c r="D17" s="152"/>
      <c r="E17" s="153"/>
      <c r="F17" s="50" t="s">
        <v>44</v>
      </c>
      <c r="G17" s="154"/>
      <c r="H17" s="155"/>
      <c r="I17" s="155"/>
      <c r="J17" s="156"/>
      <c r="K17" s="150"/>
      <c r="L17" s="147"/>
      <c r="M17" s="147"/>
      <c r="N17" s="147"/>
      <c r="O17" s="147"/>
      <c r="P17" s="147"/>
      <c r="Q17" s="147"/>
      <c r="R17" s="147"/>
      <c r="S17" s="148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0" t="s">
        <v>25</v>
      </c>
      <c r="Q20" s="161"/>
      <c r="R20" s="162" t="s">
        <v>26</v>
      </c>
      <c r="S20" s="163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7" t="s">
        <v>8</v>
      </c>
      <c r="D21" s="157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32</v>
      </c>
      <c r="B22" s="75">
        <v>2003510</v>
      </c>
      <c r="C22" s="158" t="s">
        <v>54</v>
      </c>
      <c r="D22" s="159" t="s">
        <v>54</v>
      </c>
      <c r="E22" s="76"/>
      <c r="F22" s="76"/>
      <c r="G22" s="77"/>
      <c r="H22" s="111">
        <v>10</v>
      </c>
      <c r="I22" s="78" t="s">
        <v>20</v>
      </c>
      <c r="J22" s="108">
        <v>4</v>
      </c>
      <c r="K22" s="79">
        <f t="shared" ref="K22:K30" si="0">H22*J22</f>
        <v>40</v>
      </c>
      <c r="L22" s="80" t="e">
        <f t="shared" ref="L22:L30" si="1">M22/G22</f>
        <v>#DIV/0!</v>
      </c>
      <c r="M22" s="81"/>
      <c r="N22" s="82"/>
      <c r="O22" s="94"/>
      <c r="P22" s="97">
        <f t="shared" ref="P22:P30" si="2">M22*(1-O22)</f>
        <v>0</v>
      </c>
      <c r="Q22" s="105">
        <f t="shared" ref="Q22:Q29" si="3">IF(ISERROR(P22/G22),0,(P22/G22)*H22)</f>
        <v>0</v>
      </c>
      <c r="R22" s="101" t="e">
        <f t="shared" ref="R22:R29" si="4">ROUNDUP((H22/G22),0)</f>
        <v>#DIV/0!</v>
      </c>
      <c r="S22" s="83" t="e">
        <f t="shared" ref="S22:S30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>
        <v>2002627</v>
      </c>
      <c r="C23" s="166" t="s">
        <v>55</v>
      </c>
      <c r="D23" s="167" t="s">
        <v>55</v>
      </c>
      <c r="E23" s="68"/>
      <c r="F23" s="68"/>
      <c r="G23" s="69"/>
      <c r="H23" s="112">
        <v>40</v>
      </c>
      <c r="I23" s="70" t="s">
        <v>20</v>
      </c>
      <c r="J23" s="109">
        <v>6</v>
      </c>
      <c r="K23" s="71">
        <f t="shared" si="0"/>
        <v>240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15"/>
      <c r="B24" s="67">
        <v>2002630</v>
      </c>
      <c r="C24" s="166" t="s">
        <v>56</v>
      </c>
      <c r="D24" s="167" t="s">
        <v>56</v>
      </c>
      <c r="E24" s="68"/>
      <c r="F24" s="68"/>
      <c r="G24" s="69"/>
      <c r="H24" s="112">
        <v>40</v>
      </c>
      <c r="I24" s="70" t="s">
        <v>20</v>
      </c>
      <c r="J24" s="109">
        <v>6</v>
      </c>
      <c r="K24" s="71">
        <f t="shared" si="0"/>
        <v>240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15"/>
      <c r="B25" s="67">
        <v>2003540</v>
      </c>
      <c r="C25" s="166" t="s">
        <v>57</v>
      </c>
      <c r="D25" s="167" t="s">
        <v>57</v>
      </c>
      <c r="E25" s="68"/>
      <c r="F25" s="68"/>
      <c r="G25" s="69"/>
      <c r="H25" s="112">
        <v>40</v>
      </c>
      <c r="I25" s="70" t="s">
        <v>20</v>
      </c>
      <c r="J25" s="109">
        <v>6</v>
      </c>
      <c r="K25" s="71">
        <f t="shared" si="0"/>
        <v>240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15"/>
      <c r="B26" s="67">
        <v>2003491</v>
      </c>
      <c r="C26" s="166" t="s">
        <v>58</v>
      </c>
      <c r="D26" s="167" t="s">
        <v>58</v>
      </c>
      <c r="E26" s="68"/>
      <c r="F26" s="68"/>
      <c r="G26" s="69"/>
      <c r="H26" s="112">
        <v>30</v>
      </c>
      <c r="I26" s="70" t="s">
        <v>20</v>
      </c>
      <c r="J26" s="109">
        <v>6</v>
      </c>
      <c r="K26" s="71">
        <f t="shared" si="0"/>
        <v>180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3">
      <c r="A27" s="115"/>
      <c r="B27" s="67">
        <v>2003512</v>
      </c>
      <c r="C27" s="166" t="s">
        <v>59</v>
      </c>
      <c r="D27" s="167" t="s">
        <v>59</v>
      </c>
      <c r="E27" s="68"/>
      <c r="F27" s="68"/>
      <c r="G27" s="69"/>
      <c r="H27" s="112">
        <v>40</v>
      </c>
      <c r="I27" s="70" t="s">
        <v>20</v>
      </c>
      <c r="J27" s="109">
        <v>6</v>
      </c>
      <c r="K27" s="71">
        <f t="shared" si="0"/>
        <v>240</v>
      </c>
      <c r="L27" s="72" t="e">
        <f t="shared" si="1"/>
        <v>#DIV/0!</v>
      </c>
      <c r="M27" s="73"/>
      <c r="N27" s="74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3">
      <c r="A28" s="115"/>
      <c r="B28" s="67">
        <v>2002631</v>
      </c>
      <c r="C28" s="166" t="s">
        <v>60</v>
      </c>
      <c r="D28" s="167" t="s">
        <v>60</v>
      </c>
      <c r="E28" s="68"/>
      <c r="F28" s="68"/>
      <c r="G28" s="69"/>
      <c r="H28" s="112">
        <v>30</v>
      </c>
      <c r="I28" s="70" t="s">
        <v>20</v>
      </c>
      <c r="J28" s="109">
        <v>6</v>
      </c>
      <c r="K28" s="71">
        <f t="shared" si="0"/>
        <v>180</v>
      </c>
      <c r="L28" s="72" t="e">
        <f t="shared" si="1"/>
        <v>#DIV/0!</v>
      </c>
      <c r="M28" s="73"/>
      <c r="N28" s="74"/>
      <c r="O28" s="95"/>
      <c r="P28" s="98">
        <f t="shared" si="2"/>
        <v>0</v>
      </c>
      <c r="Q28" s="106">
        <f t="shared" si="3"/>
        <v>0</v>
      </c>
      <c r="R28" s="102" t="e">
        <f t="shared" si="4"/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3">
      <c r="A29" s="115"/>
      <c r="B29" s="67">
        <v>2002632</v>
      </c>
      <c r="C29" s="166" t="s">
        <v>61</v>
      </c>
      <c r="D29" s="167" t="s">
        <v>61</v>
      </c>
      <c r="E29" s="68"/>
      <c r="F29" s="68"/>
      <c r="G29" s="69"/>
      <c r="H29" s="112">
        <v>40</v>
      </c>
      <c r="I29" s="70" t="s">
        <v>20</v>
      </c>
      <c r="J29" s="109">
        <v>6</v>
      </c>
      <c r="K29" s="71">
        <f t="shared" si="0"/>
        <v>240</v>
      </c>
      <c r="L29" s="72" t="e">
        <f t="shared" si="1"/>
        <v>#DIV/0!</v>
      </c>
      <c r="M29" s="73"/>
      <c r="N29" s="74"/>
      <c r="O29" s="95"/>
      <c r="P29" s="98">
        <f t="shared" si="2"/>
        <v>0</v>
      </c>
      <c r="Q29" s="106">
        <f t="shared" si="3"/>
        <v>0</v>
      </c>
      <c r="R29" s="102" t="e">
        <f t="shared" si="4"/>
        <v>#DIV/0!</v>
      </c>
      <c r="S29" s="93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thickBot="1" x14ac:dyDescent="0.35">
      <c r="A30" s="116"/>
      <c r="B30" s="84">
        <v>2002645</v>
      </c>
      <c r="C30" s="164" t="s">
        <v>62</v>
      </c>
      <c r="D30" s="165" t="s">
        <v>62</v>
      </c>
      <c r="E30" s="85"/>
      <c r="F30" s="85"/>
      <c r="G30" s="86"/>
      <c r="H30" s="113">
        <v>20</v>
      </c>
      <c r="I30" s="87" t="s">
        <v>20</v>
      </c>
      <c r="J30" s="110">
        <v>4</v>
      </c>
      <c r="K30" s="88">
        <f t="shared" si="0"/>
        <v>80</v>
      </c>
      <c r="L30" s="89" t="e">
        <f t="shared" si="1"/>
        <v>#DIV/0!</v>
      </c>
      <c r="M30" s="90"/>
      <c r="N30" s="91"/>
      <c r="O30" s="96"/>
      <c r="P30" s="99">
        <f t="shared" si="2"/>
        <v>0</v>
      </c>
      <c r="Q30" s="107">
        <f t="shared" ref="Q30" si="10">IF(ISERROR(P30/G30),0,(P30/G30)*H30)</f>
        <v>0</v>
      </c>
      <c r="R30" s="103" t="e">
        <f t="shared" ref="R30" si="11">ROUNDUP((H30/G30),0)</f>
        <v>#DIV/0!</v>
      </c>
      <c r="S30" s="92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3">
      <c r="A32" s="144"/>
      <c r="B32" s="144"/>
      <c r="C32" s="144"/>
      <c r="D32" s="144"/>
      <c r="E32" s="144"/>
      <c r="F32" s="144"/>
      <c r="G32" s="144"/>
      <c r="H32" s="22"/>
      <c r="I32" s="1"/>
      <c r="J32" s="1"/>
      <c r="K32" s="1"/>
      <c r="L32" s="1"/>
      <c r="M32" s="1"/>
      <c r="N32" s="5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thickBot="1" x14ac:dyDescent="0.35">
      <c r="A33" s="144"/>
      <c r="B33" s="144"/>
      <c r="C33" s="144"/>
      <c r="D33" s="144"/>
      <c r="E33" s="144"/>
      <c r="F33" s="144"/>
      <c r="G33" s="144"/>
      <c r="H33" s="22"/>
      <c r="I33" s="2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thickBot="1" x14ac:dyDescent="0.35">
      <c r="A34" s="144"/>
      <c r="B34" s="144"/>
      <c r="C34" s="144"/>
      <c r="D34" s="144"/>
      <c r="E34" s="144"/>
      <c r="F34" s="144"/>
      <c r="G34" s="144"/>
      <c r="H34" s="22"/>
      <c r="I34" s="1"/>
      <c r="J34" s="5" t="s">
        <v>47</v>
      </c>
      <c r="K34" s="6">
        <f>SUM(K22:K33)</f>
        <v>1680</v>
      </c>
      <c r="L34" s="24"/>
      <c r="M34" s="1"/>
      <c r="N34" s="7"/>
      <c r="O34" s="7"/>
      <c r="P34" s="7"/>
      <c r="Q34" s="6">
        <f>SUM(Q22:Q33)</f>
        <v>0</v>
      </c>
      <c r="R34" s="1"/>
      <c r="S34" s="6" t="e">
        <f>SUM(S22:S30)</f>
        <v>#DIV/0!</v>
      </c>
      <c r="T34" s="1"/>
      <c r="U34" s="1"/>
      <c r="V34" s="1"/>
      <c r="W34" s="1"/>
      <c r="X34" s="1"/>
      <c r="Y34" s="1"/>
      <c r="Z34" s="1"/>
    </row>
    <row r="35" spans="1:26" ht="15" thickBot="1" x14ac:dyDescent="0.35">
      <c r="A35" s="1"/>
      <c r="B35" s="1"/>
      <c r="C35" s="1"/>
      <c r="D35" s="20"/>
      <c r="E35" s="21"/>
      <c r="F35" s="18"/>
      <c r="G35" s="19"/>
      <c r="H35" s="2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thickBot="1" x14ac:dyDescent="0.35">
      <c r="A36" s="39"/>
      <c r="B36" s="39"/>
      <c r="C36" s="39"/>
      <c r="D36" s="39"/>
      <c r="E36" s="39"/>
      <c r="G36" s="40" t="s">
        <v>51</v>
      </c>
      <c r="J36" s="39"/>
      <c r="K36" s="6">
        <f>K34*2</f>
        <v>3360</v>
      </c>
      <c r="L36" s="1"/>
      <c r="M36" s="1"/>
      <c r="N36" s="1"/>
      <c r="O36" s="5"/>
      <c r="P36" s="1"/>
      <c r="Q36" s="6">
        <f>Q34*2</f>
        <v>0</v>
      </c>
      <c r="R36" s="1"/>
      <c r="S36" s="6" t="e">
        <f>S34*2</f>
        <v>#DIV/0!</v>
      </c>
      <c r="T36" s="1"/>
      <c r="U36" s="1"/>
      <c r="V36" s="1"/>
      <c r="W36" s="1"/>
      <c r="X36" s="1"/>
      <c r="Y36" s="1"/>
      <c r="Z36" s="1"/>
    </row>
    <row r="37" spans="1:2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6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54"/>
      <c r="Q38" s="54"/>
      <c r="R38" s="54"/>
      <c r="S38" s="54"/>
      <c r="T38" s="1"/>
      <c r="U38" s="1"/>
      <c r="V38" s="1"/>
      <c r="W38" s="1"/>
      <c r="X38" s="1"/>
      <c r="Y38" s="1"/>
      <c r="Z38" s="1"/>
    </row>
    <row r="39" spans="1:2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8" t="s">
        <v>23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 t="s">
        <v>32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0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 t="s">
        <v>24</v>
      </c>
      <c r="B44" s="11"/>
      <c r="C44" s="11"/>
      <c r="D44" s="11"/>
      <c r="E44" s="11"/>
      <c r="F44" s="11"/>
      <c r="G44" s="11"/>
      <c r="H44" s="55"/>
      <c r="I44" s="11"/>
      <c r="J44" s="11"/>
      <c r="K44" s="11"/>
      <c r="L44" s="11"/>
      <c r="M44" s="11"/>
      <c r="N44" s="11"/>
      <c r="O44" s="11"/>
      <c r="P44" s="11"/>
      <c r="Q44" s="11"/>
      <c r="R44" s="10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2" t="s">
        <v>28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2" t="s">
        <v>29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2" t="s">
        <v>30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42" t="s">
        <v>48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7"/>
      <c r="M53" s="13"/>
      <c r="N53" s="13"/>
      <c r="O53" s="13"/>
      <c r="P53" s="13"/>
      <c r="Q53" s="13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42" t="s">
        <v>31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7"/>
      <c r="M55" s="13"/>
      <c r="N55" s="13"/>
      <c r="O55" s="13"/>
      <c r="P55" s="13"/>
      <c r="Q55" s="13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"/>
      <c r="S57" s="1"/>
      <c r="T57" s="1"/>
      <c r="U57" s="1"/>
      <c r="V57" s="1"/>
      <c r="W57" s="1"/>
      <c r="X57" s="1"/>
      <c r="Y57" s="1"/>
      <c r="Z57" s="1"/>
    </row>
  </sheetData>
  <sheetProtection selectLockedCells="1"/>
  <protectedRanges>
    <protectedRange sqref="F11:H11" name="Rango1"/>
    <protectedRange sqref="Q19:Q20 D19:E20 D13:E18 Q13:Q18" name="Rango1_1"/>
  </protectedRanges>
  <mergeCells count="37">
    <mergeCell ref="A22:A30"/>
    <mergeCell ref="K12:S12"/>
    <mergeCell ref="C30:D30"/>
    <mergeCell ref="C28:D28"/>
    <mergeCell ref="C29:D29"/>
    <mergeCell ref="C26:D26"/>
    <mergeCell ref="C27:D27"/>
    <mergeCell ref="C24:D24"/>
    <mergeCell ref="A54:Q54"/>
    <mergeCell ref="A32:G34"/>
    <mergeCell ref="A52:R52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2025-10-15T10:32:56Z</dcterms:modified>
</cp:coreProperties>
</file>